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599" activeTab="0"/>
  </bookViews>
  <sheets>
    <sheet name="comisie 2022" sheetId="1" r:id="rId1"/>
  </sheets>
  <definedNames>
    <definedName name="_xlnm.Print_Area" localSheetId="0">'comisie 2022'!$A$1:$N$49</definedName>
  </definedNames>
  <calcPr fullCalcOnLoad="1"/>
</workbook>
</file>

<file path=xl/sharedStrings.xml><?xml version="1.0" encoding="utf-8"?>
<sst xmlns="http://schemas.openxmlformats.org/spreadsheetml/2006/main" count="60" uniqueCount="58">
  <si>
    <t>Denumire specialitate clinica</t>
  </si>
  <si>
    <t>Nr. Crt.</t>
  </si>
  <si>
    <t>TOTAL JUDET</t>
  </si>
  <si>
    <t>Numar maxim de consultatii ce pot fi raportate/norma</t>
  </si>
  <si>
    <t xml:space="preserve">Alergologie şi imunologie clinică                                   </t>
  </si>
  <si>
    <t xml:space="preserve">Boli infecţioase                                                    </t>
  </si>
  <si>
    <t xml:space="preserve">Cardiologie                                                         </t>
  </si>
  <si>
    <t xml:space="preserve">Chirurgie cardiovasculară                                            </t>
  </si>
  <si>
    <t xml:space="preserve">Chirurgie generală                                                  </t>
  </si>
  <si>
    <t xml:space="preserve">Chirurgie pediatrică                                                </t>
  </si>
  <si>
    <t xml:space="preserve">Chirurgie plastică, estetică şi microchirurgie reconstructivă       </t>
  </si>
  <si>
    <t xml:space="preserve">Chirurgie toracică                                                   </t>
  </si>
  <si>
    <t xml:space="preserve">Dermatovenerologie                                                  </t>
  </si>
  <si>
    <t xml:space="preserve">Diabet zaharat, nutriţie şi boli metabolice                         </t>
  </si>
  <si>
    <t xml:space="preserve">Endocrinologie                                                       </t>
  </si>
  <si>
    <t xml:space="preserve">Gastroenterologie                                                   </t>
  </si>
  <si>
    <t xml:space="preserve">Genetică medicală                                                   </t>
  </si>
  <si>
    <t xml:space="preserve">Geriatrie şi gerontologie                                           </t>
  </si>
  <si>
    <t xml:space="preserve">Hematologie                                                          </t>
  </si>
  <si>
    <t xml:space="preserve">Medicină internă                                                    </t>
  </si>
  <si>
    <t xml:space="preserve">Nefrologie                                                          </t>
  </si>
  <si>
    <t xml:space="preserve">Neonatologie                                                         </t>
  </si>
  <si>
    <t xml:space="preserve">Neurochirurgie                                                      </t>
  </si>
  <si>
    <t xml:space="preserve">Neurologie                                                          </t>
  </si>
  <si>
    <t xml:space="preserve">Neurologie pediatrică                                               </t>
  </si>
  <si>
    <t xml:space="preserve">Oncologie medicală                                                  </t>
  </si>
  <si>
    <t xml:space="preserve">Obstetrică-ginecologie                                              </t>
  </si>
  <si>
    <t xml:space="preserve">Oftalmologie                                                        </t>
  </si>
  <si>
    <t xml:space="preserve">Otorinolaringologie                                                  </t>
  </si>
  <si>
    <t xml:space="preserve">Ortopedie şi traumatologie                                          </t>
  </si>
  <si>
    <t xml:space="preserve">Ortopedie pediatrică                                                </t>
  </si>
  <si>
    <t xml:space="preserve">Pediatrie                                                           </t>
  </si>
  <si>
    <t xml:space="preserve">Pneumologie                                                         </t>
  </si>
  <si>
    <t xml:space="preserve">Psihiatrie                                                          </t>
  </si>
  <si>
    <t xml:space="preserve">Psihiatrie pediatrică                                               </t>
  </si>
  <si>
    <t xml:space="preserve">Reumatologie                                                         </t>
  </si>
  <si>
    <t xml:space="preserve">Urologie                                                            </t>
  </si>
  <si>
    <t xml:space="preserve">Chirurgie vasculară                                                 </t>
  </si>
  <si>
    <t xml:space="preserve">Radioterapia                                                        </t>
  </si>
  <si>
    <t xml:space="preserve">Anestezie şi terapie intensivă </t>
  </si>
  <si>
    <t>Ponderea serviciilor medicale pe fiecare specialitate clinica in totalul serviciilor medicale</t>
  </si>
  <si>
    <t xml:space="preserve">Anul </t>
  </si>
  <si>
    <t>Fond alocat pentru servicii medicale ambulatorii de specialitate</t>
  </si>
  <si>
    <t>Fond alocat pentru servicii medicale de specialitate reabilitare medicala</t>
  </si>
  <si>
    <t>Reabilitare medicala</t>
  </si>
  <si>
    <t xml:space="preserve">Chirurgie orala si maxilofaciala </t>
  </si>
  <si>
    <t>Necesar numar norme  cf. calcule</t>
  </si>
  <si>
    <t>11=10*35%</t>
  </si>
  <si>
    <t>Nr. Consultatii raportate in anul 2020</t>
  </si>
  <si>
    <t>Nr. CNP-uri corespunzatoare consultatiilor din anul 2020</t>
  </si>
  <si>
    <t>Nr. Consultatii raportate in anul 2021</t>
  </si>
  <si>
    <t>Nr. CNP-uri corespunzatoare consultatiilor din anul 2021</t>
  </si>
  <si>
    <t>Necesar norme indexate pentru anul 2022</t>
  </si>
  <si>
    <t>PENTRU FIECARE SPECIALITATE CLINICA SI PENTRU SPECIALITATEA REABILITARE MEDICALA PENTRU PERIOADA MAI-DECEMBRIE  2022 PENTRU JUDETUL BACAU</t>
  </si>
  <si>
    <t xml:space="preserve">SITUATIA NUMARULUI DE CONSULTATII  RAPORTATE DE FURNIZORI SI DECONTATE DE CAS BACAU IN 2021-2022  PENTRU STABILIREA NUMARULUI DE NORME </t>
  </si>
  <si>
    <t>OFERTA  NORME MAI-DECEMBRIE 2022</t>
  </si>
  <si>
    <t>OFERTA TOTAL MEDICI MAI - DECEMBRIE  2022</t>
  </si>
  <si>
    <t>ANEXA 1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</si>
</sst>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wrapText="1"/>
    </xf>
    <xf numFmtId="3" fontId="0" fillId="0" borderId="12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3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1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3" fontId="0" fillId="0" borderId="25" xfId="0" applyNumberFormat="1" applyFill="1" applyBorder="1" applyAlignment="1">
      <alignment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3" fontId="0" fillId="0" borderId="27" xfId="0" applyNumberForma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4" fontId="0" fillId="0" borderId="25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3" fillId="0" borderId="0" xfId="0" applyFont="1" applyFill="1" applyAlignment="1">
      <alignment horizontal="right"/>
    </xf>
    <xf numFmtId="3" fontId="0" fillId="0" borderId="16" xfId="0" applyNumberForma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M45" sqref="M45"/>
    </sheetView>
  </sheetViews>
  <sheetFormatPr defaultColWidth="9.140625" defaultRowHeight="12.75"/>
  <cols>
    <col min="1" max="1" width="6.28125" style="6" customWidth="1"/>
    <col min="2" max="2" width="43.28125" style="6" customWidth="1"/>
    <col min="3" max="3" width="16.57421875" style="6" customWidth="1"/>
    <col min="4" max="4" width="18.28125" style="6" customWidth="1"/>
    <col min="5" max="5" width="15.7109375" style="6" customWidth="1"/>
    <col min="6" max="6" width="13.00390625" style="6" customWidth="1"/>
    <col min="7" max="7" width="15.28125" style="6" customWidth="1"/>
    <col min="8" max="8" width="14.421875" style="6" customWidth="1"/>
    <col min="9" max="9" width="19.28125" style="6" customWidth="1"/>
    <col min="10" max="10" width="10.00390625" style="6" customWidth="1"/>
    <col min="11" max="11" width="8.421875" style="6" customWidth="1"/>
    <col min="12" max="12" width="11.421875" style="6" customWidth="1"/>
    <col min="13" max="13" width="17.00390625" style="6" customWidth="1"/>
    <col min="14" max="14" width="13.421875" style="6" customWidth="1"/>
    <col min="15" max="16384" width="9.140625" style="6" customWidth="1"/>
  </cols>
  <sheetData>
    <row r="1" spans="4:9" ht="12.75">
      <c r="D1" s="7"/>
      <c r="E1" s="7"/>
      <c r="H1" s="7"/>
      <c r="I1" s="7"/>
    </row>
    <row r="2" spans="1:9" s="8" customFormat="1" ht="15">
      <c r="A2" s="8" t="s">
        <v>54</v>
      </c>
      <c r="D2" s="7"/>
      <c r="E2" s="7"/>
      <c r="H2" s="7"/>
      <c r="I2" s="7"/>
    </row>
    <row r="3" ht="15">
      <c r="A3" s="8" t="s">
        <v>53</v>
      </c>
    </row>
    <row r="4" spans="4:14" ht="16.5" thickBot="1">
      <c r="D4" s="9"/>
      <c r="E4" s="17"/>
      <c r="H4" s="9"/>
      <c r="I4" s="17"/>
      <c r="N4" s="60" t="s">
        <v>57</v>
      </c>
    </row>
    <row r="5" spans="1:14" s="11" customFormat="1" ht="160.5" customHeight="1">
      <c r="A5" s="18" t="s">
        <v>1</v>
      </c>
      <c r="B5" s="19" t="s">
        <v>0</v>
      </c>
      <c r="C5" s="10" t="s">
        <v>48</v>
      </c>
      <c r="D5" s="2" t="s">
        <v>40</v>
      </c>
      <c r="E5" s="2" t="s">
        <v>49</v>
      </c>
      <c r="F5" s="27" t="s">
        <v>3</v>
      </c>
      <c r="G5" s="10" t="s">
        <v>50</v>
      </c>
      <c r="H5" s="2" t="s">
        <v>40</v>
      </c>
      <c r="I5" s="2" t="s">
        <v>51</v>
      </c>
      <c r="J5" s="29" t="s">
        <v>3</v>
      </c>
      <c r="K5" s="18" t="s">
        <v>46</v>
      </c>
      <c r="L5" s="32" t="s">
        <v>52</v>
      </c>
      <c r="M5" s="2" t="s">
        <v>55</v>
      </c>
      <c r="N5" s="29" t="s">
        <v>56</v>
      </c>
    </row>
    <row r="6" spans="1:14" s="14" customFormat="1" ht="12.75">
      <c r="A6" s="20">
        <v>0</v>
      </c>
      <c r="B6" s="21">
        <v>1</v>
      </c>
      <c r="C6" s="12">
        <v>2</v>
      </c>
      <c r="D6" s="13">
        <v>3</v>
      </c>
      <c r="E6" s="13">
        <v>4</v>
      </c>
      <c r="F6" s="28">
        <v>5</v>
      </c>
      <c r="G6" s="12">
        <v>6</v>
      </c>
      <c r="H6" s="13">
        <v>7</v>
      </c>
      <c r="I6" s="13">
        <v>8</v>
      </c>
      <c r="J6" s="30">
        <v>9</v>
      </c>
      <c r="K6" s="20">
        <v>10</v>
      </c>
      <c r="L6" s="33" t="s">
        <v>47</v>
      </c>
      <c r="M6" s="35">
        <v>12</v>
      </c>
      <c r="N6" s="36">
        <v>13</v>
      </c>
    </row>
    <row r="7" spans="1:14" ht="18.75" customHeight="1">
      <c r="A7" s="15">
        <v>1</v>
      </c>
      <c r="B7" s="22" t="s">
        <v>4</v>
      </c>
      <c r="C7" s="3">
        <v>5600</v>
      </c>
      <c r="D7" s="4">
        <f>C7/C45*100</f>
        <v>0.9218820221482157</v>
      </c>
      <c r="E7" s="4">
        <v>1362</v>
      </c>
      <c r="F7" s="55">
        <v>6720</v>
      </c>
      <c r="G7" s="3">
        <v>7420</v>
      </c>
      <c r="H7" s="4">
        <f>G7/G45*100</f>
        <v>1.1102997510055546</v>
      </c>
      <c r="I7" s="4">
        <v>1706</v>
      </c>
      <c r="J7" s="31">
        <v>6720</v>
      </c>
      <c r="K7" s="61">
        <f aca="true" t="shared" si="0" ref="K7:K44">C7/12/20/19</f>
        <v>1.2280701754385965</v>
      </c>
      <c r="L7" s="34">
        <f>K7*135%</f>
        <v>1.6578947368421055</v>
      </c>
      <c r="M7" s="54">
        <v>2.86</v>
      </c>
      <c r="N7" s="62">
        <v>4</v>
      </c>
    </row>
    <row r="8" spans="1:14" ht="15.75">
      <c r="A8" s="15">
        <v>2</v>
      </c>
      <c r="B8" s="22" t="s">
        <v>5</v>
      </c>
      <c r="C8" s="3">
        <v>3219</v>
      </c>
      <c r="D8" s="4">
        <f>C8/C45*100</f>
        <v>0.5299175409455547</v>
      </c>
      <c r="E8" s="4">
        <v>1420</v>
      </c>
      <c r="F8" s="55">
        <v>6720</v>
      </c>
      <c r="G8" s="3">
        <v>2171</v>
      </c>
      <c r="H8" s="4">
        <f>G8/G45*100</f>
        <v>0.32485994062440143</v>
      </c>
      <c r="I8" s="4">
        <v>1833</v>
      </c>
      <c r="J8" s="31">
        <v>6720</v>
      </c>
      <c r="K8" s="61">
        <f t="shared" si="0"/>
        <v>0.7059210526315789</v>
      </c>
      <c r="L8" s="34">
        <f aca="true" t="shared" si="1" ref="L8:L44">K8*135%</f>
        <v>0.9529934210526315</v>
      </c>
      <c r="M8" s="54">
        <v>3.71</v>
      </c>
      <c r="N8" s="62">
        <v>15</v>
      </c>
    </row>
    <row r="9" spans="1:14" ht="15.75">
      <c r="A9" s="15">
        <v>3</v>
      </c>
      <c r="B9" s="22" t="s">
        <v>6</v>
      </c>
      <c r="C9" s="3">
        <v>48333</v>
      </c>
      <c r="D9" s="4">
        <f>C9/C45*100</f>
        <v>7.956664960087447</v>
      </c>
      <c r="E9" s="4">
        <v>10189</v>
      </c>
      <c r="F9" s="55">
        <v>6720</v>
      </c>
      <c r="G9" s="3">
        <v>37961</v>
      </c>
      <c r="H9" s="4">
        <f>G9/G45*100</f>
        <v>5.680335424248229</v>
      </c>
      <c r="I9" s="4">
        <v>14759</v>
      </c>
      <c r="J9" s="31">
        <v>6720</v>
      </c>
      <c r="K9" s="61">
        <f t="shared" si="0"/>
        <v>10.599342105263156</v>
      </c>
      <c r="L9" s="34">
        <f t="shared" si="1"/>
        <v>14.309111842105262</v>
      </c>
      <c r="M9" s="54">
        <v>10.34</v>
      </c>
      <c r="N9" s="62">
        <v>20</v>
      </c>
    </row>
    <row r="10" spans="1:14" ht="15.75">
      <c r="A10" s="15">
        <v>4</v>
      </c>
      <c r="B10" s="22" t="s">
        <v>7</v>
      </c>
      <c r="C10" s="3"/>
      <c r="D10" s="4"/>
      <c r="E10" s="4"/>
      <c r="F10" s="55">
        <v>6720</v>
      </c>
      <c r="G10" s="3">
        <v>9304</v>
      </c>
      <c r="H10" s="4">
        <f>G10/G45*100</f>
        <v>1.3922141352231374</v>
      </c>
      <c r="I10" s="4"/>
      <c r="J10" s="31">
        <v>6720</v>
      </c>
      <c r="K10" s="61">
        <f t="shared" si="0"/>
        <v>0</v>
      </c>
      <c r="L10" s="34">
        <f t="shared" si="1"/>
        <v>0</v>
      </c>
      <c r="M10" s="54">
        <v>0.51</v>
      </c>
      <c r="N10" s="62">
        <v>2</v>
      </c>
    </row>
    <row r="11" spans="1:14" ht="15.75">
      <c r="A11" s="15">
        <v>5</v>
      </c>
      <c r="B11" s="22" t="s">
        <v>8</v>
      </c>
      <c r="C11" s="3">
        <v>33264</v>
      </c>
      <c r="D11" s="4">
        <f>C11/C45*100</f>
        <v>5.475979211560401</v>
      </c>
      <c r="E11" s="4">
        <v>7852</v>
      </c>
      <c r="F11" s="55">
        <v>6720</v>
      </c>
      <c r="G11" s="3">
        <v>26036</v>
      </c>
      <c r="H11" s="4">
        <f>G11/G45*100</f>
        <v>3.895925110132158</v>
      </c>
      <c r="I11" s="4">
        <v>9501</v>
      </c>
      <c r="J11" s="31">
        <v>6720</v>
      </c>
      <c r="K11" s="61">
        <f t="shared" si="0"/>
        <v>7.294736842105263</v>
      </c>
      <c r="L11" s="34">
        <f t="shared" si="1"/>
        <v>9.847894736842106</v>
      </c>
      <c r="M11" s="54">
        <v>11.23</v>
      </c>
      <c r="N11" s="62">
        <v>32</v>
      </c>
    </row>
    <row r="12" spans="1:14" ht="15.75">
      <c r="A12" s="15">
        <v>6</v>
      </c>
      <c r="B12" s="22" t="s">
        <v>9</v>
      </c>
      <c r="C12" s="3">
        <v>8228</v>
      </c>
      <c r="D12" s="4">
        <f>C12/C45*100</f>
        <v>1.3545080853991995</v>
      </c>
      <c r="E12" s="4">
        <v>2892</v>
      </c>
      <c r="F12" s="55">
        <v>6720</v>
      </c>
      <c r="G12" s="3">
        <v>14345</v>
      </c>
      <c r="H12" s="4">
        <f>G12/G45*100</f>
        <v>2.146529639915725</v>
      </c>
      <c r="I12" s="4">
        <v>5832</v>
      </c>
      <c r="J12" s="31">
        <v>6720</v>
      </c>
      <c r="K12" s="61">
        <f t="shared" si="0"/>
        <v>1.8043859649122806</v>
      </c>
      <c r="L12" s="34">
        <f t="shared" si="1"/>
        <v>2.435921052631579</v>
      </c>
      <c r="M12" s="48">
        <v>0.86</v>
      </c>
      <c r="N12" s="62">
        <v>5</v>
      </c>
    </row>
    <row r="13" spans="1:14" ht="31.5" customHeight="1">
      <c r="A13" s="15">
        <v>7</v>
      </c>
      <c r="B13" s="22" t="s">
        <v>10</v>
      </c>
      <c r="C13" s="3">
        <v>4871</v>
      </c>
      <c r="D13" s="4">
        <f>C13/C45*100</f>
        <v>0.8018727374792781</v>
      </c>
      <c r="E13" s="4">
        <v>741</v>
      </c>
      <c r="F13" s="55">
        <v>6720</v>
      </c>
      <c r="G13" s="3">
        <v>6339</v>
      </c>
      <c r="H13" s="4">
        <f>G13/G45*100</f>
        <v>0.948543143076039</v>
      </c>
      <c r="I13" s="4">
        <v>462</v>
      </c>
      <c r="J13" s="31">
        <v>6720</v>
      </c>
      <c r="K13" s="61">
        <f t="shared" si="0"/>
        <v>1.068201754385965</v>
      </c>
      <c r="L13" s="34">
        <f t="shared" si="1"/>
        <v>1.4420723684210528</v>
      </c>
      <c r="M13" s="48">
        <v>2.71</v>
      </c>
      <c r="N13" s="37">
        <v>6</v>
      </c>
    </row>
    <row r="14" spans="1:14" ht="31.5" customHeight="1">
      <c r="A14" s="15">
        <v>8</v>
      </c>
      <c r="B14" s="22" t="s">
        <v>45</v>
      </c>
      <c r="C14" s="3">
        <v>227</v>
      </c>
      <c r="D14" s="4">
        <f>C14/C45*100</f>
        <v>0.03736914625493659</v>
      </c>
      <c r="E14" s="4">
        <v>90</v>
      </c>
      <c r="F14" s="55"/>
      <c r="G14" s="3">
        <v>2950</v>
      </c>
      <c r="H14" s="4">
        <f>G14/G45*100</f>
        <v>0.4414264508714806</v>
      </c>
      <c r="I14" s="4">
        <v>1385</v>
      </c>
      <c r="J14" s="31">
        <v>0</v>
      </c>
      <c r="K14" s="61">
        <f t="shared" si="0"/>
        <v>0.04978070175438597</v>
      </c>
      <c r="L14" s="34">
        <f t="shared" si="1"/>
        <v>0.06720394736842106</v>
      </c>
      <c r="M14" s="48">
        <v>0.71</v>
      </c>
      <c r="N14" s="37">
        <v>2</v>
      </c>
    </row>
    <row r="15" spans="1:14" ht="15.75">
      <c r="A15" s="15">
        <v>9</v>
      </c>
      <c r="B15" s="22" t="s">
        <v>11</v>
      </c>
      <c r="C15" s="3"/>
      <c r="D15" s="4"/>
      <c r="E15" s="4"/>
      <c r="F15" s="55">
        <v>6720</v>
      </c>
      <c r="G15" s="3">
        <v>6694</v>
      </c>
      <c r="H15" s="4">
        <f>G15/G45*100</f>
        <v>1.001663953265658</v>
      </c>
      <c r="I15" s="4">
        <v>300</v>
      </c>
      <c r="J15" s="31">
        <v>6720</v>
      </c>
      <c r="K15" s="61">
        <f t="shared" si="0"/>
        <v>0</v>
      </c>
      <c r="L15" s="34">
        <f t="shared" si="1"/>
        <v>0</v>
      </c>
      <c r="M15" s="48">
        <v>1.14</v>
      </c>
      <c r="N15" s="37">
        <v>2</v>
      </c>
    </row>
    <row r="16" spans="1:14" ht="15.75">
      <c r="A16" s="15">
        <v>10</v>
      </c>
      <c r="B16" s="22" t="s">
        <v>12</v>
      </c>
      <c r="C16" s="3">
        <v>21039</v>
      </c>
      <c r="D16" s="4">
        <f>C16/C45*100</f>
        <v>3.4634778328529117</v>
      </c>
      <c r="E16" s="4">
        <v>6384</v>
      </c>
      <c r="F16" s="55">
        <v>6720</v>
      </c>
      <c r="G16" s="3">
        <v>20115</v>
      </c>
      <c r="H16" s="4">
        <f>G16/G45*100</f>
        <v>3.0099298506033327</v>
      </c>
      <c r="I16" s="4">
        <v>6538</v>
      </c>
      <c r="J16" s="31">
        <v>6720</v>
      </c>
      <c r="K16" s="61">
        <f t="shared" si="0"/>
        <v>4.6138157894736835</v>
      </c>
      <c r="L16" s="34">
        <f t="shared" si="1"/>
        <v>6.228651315789473</v>
      </c>
      <c r="M16" s="4">
        <v>6.17</v>
      </c>
      <c r="N16" s="37">
        <v>10</v>
      </c>
    </row>
    <row r="17" spans="1:14" ht="15.75">
      <c r="A17" s="15">
        <v>11</v>
      </c>
      <c r="B17" s="22" t="s">
        <v>13</v>
      </c>
      <c r="C17" s="3">
        <v>68905</v>
      </c>
      <c r="D17" s="4">
        <f>C17/C45*100</f>
        <v>11.343264417164784</v>
      </c>
      <c r="E17" s="4">
        <v>16031</v>
      </c>
      <c r="F17" s="55">
        <v>6720</v>
      </c>
      <c r="G17" s="3">
        <v>59890</v>
      </c>
      <c r="H17" s="4">
        <f>G17/G45*100</f>
        <v>8.961705133116261</v>
      </c>
      <c r="I17" s="4">
        <v>24815</v>
      </c>
      <c r="J17" s="31">
        <v>6720</v>
      </c>
      <c r="K17" s="61">
        <f t="shared" si="0"/>
        <v>15.110745614035086</v>
      </c>
      <c r="L17" s="34">
        <f t="shared" si="1"/>
        <v>20.399506578947367</v>
      </c>
      <c r="M17" s="38">
        <v>11.94</v>
      </c>
      <c r="N17" s="37">
        <v>16</v>
      </c>
    </row>
    <row r="18" spans="1:14" ht="15.75">
      <c r="A18" s="15">
        <v>12</v>
      </c>
      <c r="B18" s="22" t="s">
        <v>14</v>
      </c>
      <c r="C18" s="3">
        <v>12018</v>
      </c>
      <c r="D18" s="4">
        <f>C18/C45*100</f>
        <v>1.9784246682459383</v>
      </c>
      <c r="E18" s="4">
        <v>3744</v>
      </c>
      <c r="F18" s="55">
        <v>6720</v>
      </c>
      <c r="G18" s="3">
        <v>16020</v>
      </c>
      <c r="H18" s="4">
        <f>G18/G45*100</f>
        <v>2.3971700823597013</v>
      </c>
      <c r="I18" s="4">
        <v>7409</v>
      </c>
      <c r="J18" s="31">
        <v>6720</v>
      </c>
      <c r="K18" s="61">
        <f t="shared" si="0"/>
        <v>2.6355263157894737</v>
      </c>
      <c r="L18" s="34">
        <f t="shared" si="1"/>
        <v>3.5579605263157896</v>
      </c>
      <c r="M18" s="4">
        <v>8.09</v>
      </c>
      <c r="N18" s="37">
        <v>11</v>
      </c>
    </row>
    <row r="19" spans="1:14" ht="15.75">
      <c r="A19" s="15">
        <v>13</v>
      </c>
      <c r="B19" s="22" t="s">
        <v>15</v>
      </c>
      <c r="C19" s="3">
        <v>21279</v>
      </c>
      <c r="D19" s="4">
        <f>C19/C45*100</f>
        <v>3.50298706237355</v>
      </c>
      <c r="E19" s="4">
        <v>5806</v>
      </c>
      <c r="F19" s="55">
        <v>6720</v>
      </c>
      <c r="G19" s="3">
        <v>23969</v>
      </c>
      <c r="H19" s="4">
        <f>G19/G45*100</f>
        <v>3.58662732235204</v>
      </c>
      <c r="I19" s="4">
        <v>9203</v>
      </c>
      <c r="J19" s="31">
        <v>6720</v>
      </c>
      <c r="K19" s="61">
        <f t="shared" si="0"/>
        <v>4.666447368421053</v>
      </c>
      <c r="L19" s="34">
        <f t="shared" si="1"/>
        <v>6.299703947368421</v>
      </c>
      <c r="M19" s="4">
        <v>6.65</v>
      </c>
      <c r="N19" s="37">
        <v>15</v>
      </c>
    </row>
    <row r="20" spans="1:14" ht="15.75">
      <c r="A20" s="15">
        <v>14</v>
      </c>
      <c r="B20" s="22" t="s">
        <v>16</v>
      </c>
      <c r="C20" s="3"/>
      <c r="D20" s="4"/>
      <c r="E20" s="4"/>
      <c r="F20" s="55">
        <v>6720</v>
      </c>
      <c r="G20" s="3">
        <v>2130</v>
      </c>
      <c r="H20" s="4">
        <f>G20/G45*100</f>
        <v>0.3187248611377131</v>
      </c>
      <c r="I20" s="4">
        <v>469</v>
      </c>
      <c r="J20" s="31">
        <v>6720</v>
      </c>
      <c r="K20" s="61">
        <f t="shared" si="0"/>
        <v>0</v>
      </c>
      <c r="L20" s="34">
        <f t="shared" si="1"/>
        <v>0</v>
      </c>
      <c r="M20" s="4">
        <v>2</v>
      </c>
      <c r="N20" s="37">
        <v>2</v>
      </c>
    </row>
    <row r="21" spans="1:14" ht="15.75">
      <c r="A21" s="15">
        <v>15</v>
      </c>
      <c r="B21" s="22" t="s">
        <v>17</v>
      </c>
      <c r="C21" s="3">
        <v>2238</v>
      </c>
      <c r="D21" s="4">
        <f>C21/C45*100</f>
        <v>0.36842356527994763</v>
      </c>
      <c r="E21" s="4">
        <v>661</v>
      </c>
      <c r="F21" s="55">
        <v>6720</v>
      </c>
      <c r="G21" s="3">
        <v>6889</v>
      </c>
      <c r="H21" s="4">
        <f>G21/G45*100</f>
        <v>1.030842989848688</v>
      </c>
      <c r="I21" s="4">
        <v>720</v>
      </c>
      <c r="J21" s="31">
        <v>6720</v>
      </c>
      <c r="K21" s="61">
        <f t="shared" si="0"/>
        <v>0.4907894736842105</v>
      </c>
      <c r="L21" s="34">
        <f t="shared" si="1"/>
        <v>0.6625657894736842</v>
      </c>
      <c r="M21" s="4">
        <v>1.86</v>
      </c>
      <c r="N21" s="37">
        <v>2</v>
      </c>
    </row>
    <row r="22" spans="1:14" ht="15.75">
      <c r="A22" s="15">
        <v>16</v>
      </c>
      <c r="B22" s="22" t="s">
        <v>18</v>
      </c>
      <c r="C22" s="3"/>
      <c r="D22" s="4"/>
      <c r="E22" s="4"/>
      <c r="F22" s="55">
        <v>6720</v>
      </c>
      <c r="G22" s="3"/>
      <c r="H22" s="4">
        <f>G22/G45*100</f>
        <v>0</v>
      </c>
      <c r="I22" s="4"/>
      <c r="J22" s="31">
        <v>6720</v>
      </c>
      <c r="K22" s="61">
        <f t="shared" si="0"/>
        <v>0</v>
      </c>
      <c r="L22" s="34">
        <f t="shared" si="1"/>
        <v>0</v>
      </c>
      <c r="M22" s="4"/>
      <c r="N22" s="37"/>
    </row>
    <row r="23" spans="1:14" ht="15.75">
      <c r="A23" s="15">
        <v>17</v>
      </c>
      <c r="B23" s="22" t="s">
        <v>19</v>
      </c>
      <c r="C23" s="3">
        <v>50247</v>
      </c>
      <c r="D23" s="4">
        <f>C23/C45*100</f>
        <v>8.271751065514534</v>
      </c>
      <c r="E23" s="4">
        <v>12921</v>
      </c>
      <c r="F23" s="55">
        <v>6720</v>
      </c>
      <c r="G23" s="3">
        <v>60052</v>
      </c>
      <c r="H23" s="4">
        <f>G23/G45*100</f>
        <v>8.985946178892933</v>
      </c>
      <c r="I23" s="4">
        <f>3363+17297</f>
        <v>20660</v>
      </c>
      <c r="J23" s="31">
        <v>6720</v>
      </c>
      <c r="K23" s="61">
        <f t="shared" si="0"/>
        <v>11.019078947368422</v>
      </c>
      <c r="L23" s="34">
        <f t="shared" si="1"/>
        <v>14.875756578947371</v>
      </c>
      <c r="M23" s="4">
        <v>19.57</v>
      </c>
      <c r="N23" s="37">
        <v>37</v>
      </c>
    </row>
    <row r="24" spans="1:14" ht="15.75">
      <c r="A24" s="15">
        <v>18</v>
      </c>
      <c r="B24" s="22" t="s">
        <v>20</v>
      </c>
      <c r="C24" s="3">
        <v>11542</v>
      </c>
      <c r="D24" s="4">
        <f>C24/C45*100</f>
        <v>1.90006469636334</v>
      </c>
      <c r="E24" s="4">
        <v>1284</v>
      </c>
      <c r="F24" s="55">
        <v>6720</v>
      </c>
      <c r="G24" s="3">
        <v>10765</v>
      </c>
      <c r="H24" s="4">
        <f>G24/G45*100</f>
        <v>1.6108324554683011</v>
      </c>
      <c r="I24" s="4">
        <v>2663</v>
      </c>
      <c r="J24" s="31">
        <v>6720</v>
      </c>
      <c r="K24" s="61">
        <f t="shared" si="0"/>
        <v>2.5311403508771932</v>
      </c>
      <c r="L24" s="34">
        <f t="shared" si="1"/>
        <v>3.417039473684211</v>
      </c>
      <c r="M24" s="4">
        <v>3.14</v>
      </c>
      <c r="N24" s="37">
        <v>9</v>
      </c>
    </row>
    <row r="25" spans="1:14" ht="15.75">
      <c r="A25" s="15">
        <v>19</v>
      </c>
      <c r="B25" s="22" t="s">
        <v>21</v>
      </c>
      <c r="C25" s="3"/>
      <c r="D25" s="4"/>
      <c r="E25" s="4"/>
      <c r="F25" s="55">
        <v>6720</v>
      </c>
      <c r="G25" s="3">
        <v>0</v>
      </c>
      <c r="H25" s="4">
        <f>G25/G45*100</f>
        <v>0</v>
      </c>
      <c r="I25" s="4"/>
      <c r="J25" s="31">
        <v>6720</v>
      </c>
      <c r="K25" s="61">
        <f t="shared" si="0"/>
        <v>0</v>
      </c>
      <c r="L25" s="34">
        <f t="shared" si="1"/>
        <v>0</v>
      </c>
      <c r="M25" s="4"/>
      <c r="N25" s="37"/>
    </row>
    <row r="26" spans="1:14" ht="15.75">
      <c r="A26" s="15">
        <v>20</v>
      </c>
      <c r="B26" s="22" t="s">
        <v>22</v>
      </c>
      <c r="C26" s="3">
        <v>2671</v>
      </c>
      <c r="D26" s="4">
        <f>C26/C45*100</f>
        <v>0.43970480020676495</v>
      </c>
      <c r="E26" s="4">
        <v>887</v>
      </c>
      <c r="F26" s="55">
        <v>6720</v>
      </c>
      <c r="G26" s="3">
        <v>9236</v>
      </c>
      <c r="H26" s="4">
        <f>G26/G45*100</f>
        <v>1.382038881440337</v>
      </c>
      <c r="I26" s="4">
        <v>1132</v>
      </c>
      <c r="J26" s="31">
        <v>6720</v>
      </c>
      <c r="K26" s="61">
        <f t="shared" si="0"/>
        <v>0.5857456140350877</v>
      </c>
      <c r="L26" s="34">
        <f t="shared" si="1"/>
        <v>0.7907565789473685</v>
      </c>
      <c r="M26" s="4">
        <v>1.51</v>
      </c>
      <c r="N26" s="37">
        <v>5</v>
      </c>
    </row>
    <row r="27" spans="1:14" ht="15.75">
      <c r="A27" s="15">
        <v>21</v>
      </c>
      <c r="B27" s="22" t="s">
        <v>23</v>
      </c>
      <c r="C27" s="24">
        <v>28108</v>
      </c>
      <c r="D27" s="4">
        <f>C27/C45*100</f>
        <v>4.627189264025365</v>
      </c>
      <c r="E27" s="25">
        <v>9690</v>
      </c>
      <c r="F27" s="55">
        <v>5040</v>
      </c>
      <c r="G27" s="3">
        <v>16497</v>
      </c>
      <c r="H27" s="4">
        <f>G27/G45*100</f>
        <v>2.468546494924344</v>
      </c>
      <c r="I27" s="4">
        <f>13930+152+1581</f>
        <v>15663</v>
      </c>
      <c r="J27" s="31">
        <v>5040</v>
      </c>
      <c r="K27" s="61">
        <f t="shared" si="0"/>
        <v>6.164035087719299</v>
      </c>
      <c r="L27" s="34">
        <f t="shared" si="1"/>
        <v>8.321447368421055</v>
      </c>
      <c r="M27" s="4">
        <v>12.21</v>
      </c>
      <c r="N27" s="37">
        <v>25</v>
      </c>
    </row>
    <row r="28" spans="1:14" ht="15.75">
      <c r="A28" s="15">
        <v>22</v>
      </c>
      <c r="B28" s="22" t="s">
        <v>24</v>
      </c>
      <c r="C28" s="3"/>
      <c r="D28" s="4"/>
      <c r="E28" s="4"/>
      <c r="F28" s="55">
        <v>5040</v>
      </c>
      <c r="G28" s="3">
        <v>0</v>
      </c>
      <c r="H28" s="4">
        <f>G28/G45*100</f>
        <v>0</v>
      </c>
      <c r="I28" s="4"/>
      <c r="J28" s="31">
        <v>5040</v>
      </c>
      <c r="K28" s="61">
        <f t="shared" si="0"/>
        <v>0</v>
      </c>
      <c r="L28" s="34">
        <f t="shared" si="1"/>
        <v>0</v>
      </c>
      <c r="M28" s="4">
        <v>1</v>
      </c>
      <c r="N28" s="37">
        <v>1</v>
      </c>
    </row>
    <row r="29" spans="1:14" ht="15.75">
      <c r="A29" s="15">
        <v>23</v>
      </c>
      <c r="B29" s="22" t="s">
        <v>25</v>
      </c>
      <c r="C29" s="3">
        <v>12125</v>
      </c>
      <c r="D29" s="4">
        <f>C29/C45*100</f>
        <v>1.9960391997405562</v>
      </c>
      <c r="E29" s="4">
        <v>2363</v>
      </c>
      <c r="F29" s="55">
        <v>6720</v>
      </c>
      <c r="G29" s="3">
        <v>15247</v>
      </c>
      <c r="H29" s="4">
        <f>G29/G45*100</f>
        <v>2.2815013886228694</v>
      </c>
      <c r="I29" s="4">
        <v>4089</v>
      </c>
      <c r="J29" s="31">
        <v>6720</v>
      </c>
      <c r="K29" s="61">
        <f t="shared" si="0"/>
        <v>2.658991228070175</v>
      </c>
      <c r="L29" s="34">
        <f t="shared" si="1"/>
        <v>3.5896381578947367</v>
      </c>
      <c r="M29" s="4">
        <v>4</v>
      </c>
      <c r="N29" s="37">
        <v>6</v>
      </c>
    </row>
    <row r="30" spans="1:14" ht="15.75">
      <c r="A30" s="15">
        <v>24</v>
      </c>
      <c r="B30" s="22" t="s">
        <v>26</v>
      </c>
      <c r="C30" s="3">
        <v>23613</v>
      </c>
      <c r="D30" s="4">
        <f>C30/C45*100</f>
        <v>3.8872143194617528</v>
      </c>
      <c r="E30" s="4">
        <v>6986</v>
      </c>
      <c r="F30" s="55">
        <v>6720</v>
      </c>
      <c r="G30" s="3">
        <v>33892</v>
      </c>
      <c r="H30" s="4">
        <f>G30/G45*100</f>
        <v>5.071466194215668</v>
      </c>
      <c r="I30" s="4">
        <v>9486</v>
      </c>
      <c r="J30" s="31">
        <v>6720</v>
      </c>
      <c r="K30" s="61">
        <f t="shared" si="0"/>
        <v>5.17828947368421</v>
      </c>
      <c r="L30" s="34">
        <f t="shared" si="1"/>
        <v>6.9906907894736845</v>
      </c>
      <c r="M30" s="4">
        <v>11.67</v>
      </c>
      <c r="N30" s="37">
        <v>34</v>
      </c>
    </row>
    <row r="31" spans="1:14" ht="15.75">
      <c r="A31" s="15">
        <v>25</v>
      </c>
      <c r="B31" s="22" t="s">
        <v>27</v>
      </c>
      <c r="C31" s="3">
        <v>50590</v>
      </c>
      <c r="D31" s="4">
        <f>C31/C45*100</f>
        <v>8.328216339371112</v>
      </c>
      <c r="E31" s="4">
        <v>13311</v>
      </c>
      <c r="F31" s="55">
        <v>6720</v>
      </c>
      <c r="G31" s="3">
        <v>52756</v>
      </c>
      <c r="H31" s="4">
        <f>G31/G45*100</f>
        <v>7.894201302432484</v>
      </c>
      <c r="I31" s="4">
        <v>15825</v>
      </c>
      <c r="J31" s="31">
        <v>6720</v>
      </c>
      <c r="K31" s="61">
        <f t="shared" si="0"/>
        <v>11.094298245614034</v>
      </c>
      <c r="L31" s="34">
        <f t="shared" si="1"/>
        <v>14.977302631578947</v>
      </c>
      <c r="M31" s="4">
        <v>15.6</v>
      </c>
      <c r="N31" s="37">
        <v>20</v>
      </c>
    </row>
    <row r="32" spans="1:14" ht="15.75">
      <c r="A32" s="15">
        <v>26</v>
      </c>
      <c r="B32" s="22" t="s">
        <v>28</v>
      </c>
      <c r="C32" s="3">
        <v>35530</v>
      </c>
      <c r="D32" s="4">
        <f>C32/C45*100</f>
        <v>5.849012186951089</v>
      </c>
      <c r="E32" s="4">
        <v>9557</v>
      </c>
      <c r="F32" s="55">
        <v>6720</v>
      </c>
      <c r="G32" s="3">
        <v>31539</v>
      </c>
      <c r="H32" s="4">
        <f>G32/G45*100</f>
        <v>4.719372486113771</v>
      </c>
      <c r="I32" s="4">
        <v>12988</v>
      </c>
      <c r="J32" s="31">
        <v>6720</v>
      </c>
      <c r="K32" s="61">
        <f t="shared" si="0"/>
        <v>7.791666666666668</v>
      </c>
      <c r="L32" s="34">
        <f t="shared" si="1"/>
        <v>10.518750000000002</v>
      </c>
      <c r="M32" s="4">
        <v>10.63</v>
      </c>
      <c r="N32" s="37">
        <v>16</v>
      </c>
    </row>
    <row r="33" spans="1:14" ht="15.75">
      <c r="A33" s="15">
        <v>27</v>
      </c>
      <c r="B33" s="22" t="s">
        <v>29</v>
      </c>
      <c r="C33" s="3">
        <v>28986</v>
      </c>
      <c r="D33" s="4">
        <f>C33/C45*100</f>
        <v>4.771727195355031</v>
      </c>
      <c r="E33" s="4">
        <v>8298</v>
      </c>
      <c r="F33" s="55">
        <v>6720</v>
      </c>
      <c r="G33" s="3">
        <v>40990</v>
      </c>
      <c r="H33" s="4">
        <f>G33/G45*100</f>
        <v>6.133583125837962</v>
      </c>
      <c r="I33" s="4"/>
      <c r="J33" s="31">
        <v>6720</v>
      </c>
      <c r="K33" s="61">
        <f t="shared" si="0"/>
        <v>6.356578947368422</v>
      </c>
      <c r="L33" s="34">
        <f t="shared" si="1"/>
        <v>8.58138157894737</v>
      </c>
      <c r="M33" s="4">
        <v>6.29</v>
      </c>
      <c r="N33" s="37">
        <v>20</v>
      </c>
    </row>
    <row r="34" spans="1:14" ht="15.75">
      <c r="A34" s="15">
        <v>28</v>
      </c>
      <c r="B34" s="22" t="s">
        <v>30</v>
      </c>
      <c r="C34" s="3">
        <v>2205</v>
      </c>
      <c r="D34" s="4">
        <f>C34/C45*100</f>
        <v>0.36299104622085987</v>
      </c>
      <c r="E34" s="4">
        <v>902</v>
      </c>
      <c r="F34" s="55">
        <v>6720</v>
      </c>
      <c r="G34" s="3">
        <v>894</v>
      </c>
      <c r="H34" s="4">
        <f>G34/G45*100</f>
        <v>0.1337746600268148</v>
      </c>
      <c r="I34" s="4">
        <v>910</v>
      </c>
      <c r="J34" s="31">
        <v>6720</v>
      </c>
      <c r="K34" s="61">
        <f t="shared" si="0"/>
        <v>0.48355263157894735</v>
      </c>
      <c r="L34" s="34">
        <f t="shared" si="1"/>
        <v>0.6527960526315789</v>
      </c>
      <c r="M34" s="4">
        <v>0.7</v>
      </c>
      <c r="N34" s="37">
        <v>2</v>
      </c>
    </row>
    <row r="35" spans="1:14" ht="15.75">
      <c r="A35" s="15">
        <v>29</v>
      </c>
      <c r="B35" s="22" t="s">
        <v>31</v>
      </c>
      <c r="C35" s="3">
        <v>50346</v>
      </c>
      <c r="D35" s="4">
        <f>C35/C45*100</f>
        <v>8.288048622691797</v>
      </c>
      <c r="E35" s="4">
        <v>15836</v>
      </c>
      <c r="F35" s="55">
        <v>6720</v>
      </c>
      <c r="G35" s="3">
        <v>35316</v>
      </c>
      <c r="H35" s="4">
        <f>G35/G45*100</f>
        <v>5.284547979314307</v>
      </c>
      <c r="I35" s="4">
        <v>14856</v>
      </c>
      <c r="J35" s="31">
        <v>6720</v>
      </c>
      <c r="K35" s="61">
        <f t="shared" si="0"/>
        <v>11.04078947368421</v>
      </c>
      <c r="L35" s="34">
        <f t="shared" si="1"/>
        <v>14.905065789473685</v>
      </c>
      <c r="M35" s="4">
        <v>13.86</v>
      </c>
      <c r="N35" s="37">
        <v>23</v>
      </c>
    </row>
    <row r="36" spans="1:14" ht="15.75">
      <c r="A36" s="15">
        <v>30</v>
      </c>
      <c r="B36" s="22" t="s">
        <v>32</v>
      </c>
      <c r="C36" s="3">
        <v>8636</v>
      </c>
      <c r="D36" s="4">
        <f>C36/C45*100</f>
        <v>1.4216737755842839</v>
      </c>
      <c r="E36" s="4">
        <v>2096</v>
      </c>
      <c r="F36" s="55">
        <v>6720</v>
      </c>
      <c r="G36" s="3">
        <v>20168</v>
      </c>
      <c r="H36" s="4">
        <f>G36/G45*100</f>
        <v>3.0178605631105153</v>
      </c>
      <c r="I36" s="4">
        <v>4063</v>
      </c>
      <c r="J36" s="31">
        <v>6720</v>
      </c>
      <c r="K36" s="61">
        <f t="shared" si="0"/>
        <v>1.893859649122807</v>
      </c>
      <c r="L36" s="34">
        <f t="shared" si="1"/>
        <v>2.5567105263157894</v>
      </c>
      <c r="M36" s="4">
        <v>3.94</v>
      </c>
      <c r="N36" s="37">
        <v>14</v>
      </c>
    </row>
    <row r="37" spans="1:14" ht="15.75">
      <c r="A37" s="15">
        <v>31</v>
      </c>
      <c r="B37" s="22" t="s">
        <v>33</v>
      </c>
      <c r="C37" s="3">
        <v>27296</v>
      </c>
      <c r="D37" s="4">
        <f>C37/C45*100</f>
        <v>4.4935163708138735</v>
      </c>
      <c r="E37" s="4">
        <v>2950</v>
      </c>
      <c r="F37" s="55">
        <v>3360</v>
      </c>
      <c r="G37" s="3">
        <v>39799</v>
      </c>
      <c r="H37" s="4">
        <f>G37/G45*100</f>
        <v>5.955366548553917</v>
      </c>
      <c r="I37" s="4">
        <v>9473</v>
      </c>
      <c r="J37" s="31">
        <v>3360</v>
      </c>
      <c r="K37" s="61">
        <f t="shared" si="0"/>
        <v>5.985964912280701</v>
      </c>
      <c r="L37" s="34">
        <f t="shared" si="1"/>
        <v>8.081052631578947</v>
      </c>
      <c r="M37" s="4">
        <v>12.36</v>
      </c>
      <c r="N37" s="37">
        <v>17</v>
      </c>
    </row>
    <row r="38" spans="1:14" ht="15.75">
      <c r="A38" s="15">
        <v>32</v>
      </c>
      <c r="B38" s="22" t="s">
        <v>34</v>
      </c>
      <c r="C38" s="3">
        <v>3476</v>
      </c>
      <c r="D38" s="4"/>
      <c r="E38" s="4">
        <v>1667</v>
      </c>
      <c r="F38" s="55">
        <v>3360</v>
      </c>
      <c r="G38" s="3">
        <v>9598</v>
      </c>
      <c r="H38" s="4">
        <f>G38/G45*100</f>
        <v>1.4362071442252442</v>
      </c>
      <c r="I38" s="4">
        <v>489</v>
      </c>
      <c r="J38" s="31">
        <v>3360</v>
      </c>
      <c r="K38" s="61">
        <f t="shared" si="0"/>
        <v>0.762280701754386</v>
      </c>
      <c r="L38" s="34">
        <f t="shared" si="1"/>
        <v>1.0290789473684212</v>
      </c>
      <c r="M38" s="4">
        <v>1</v>
      </c>
      <c r="N38" s="37">
        <v>1</v>
      </c>
    </row>
    <row r="39" spans="1:14" ht="15.75">
      <c r="A39" s="15">
        <v>33</v>
      </c>
      <c r="B39" s="22" t="s">
        <v>35</v>
      </c>
      <c r="C39" s="3">
        <v>14623</v>
      </c>
      <c r="D39" s="4">
        <f>C39/C45*100</f>
        <v>2.407264430334528</v>
      </c>
      <c r="E39" s="4">
        <v>2996</v>
      </c>
      <c r="F39" s="55">
        <v>6720</v>
      </c>
      <c r="G39" s="3">
        <v>27095</v>
      </c>
      <c r="H39" s="4">
        <f>G39/G45*100</f>
        <v>4.054389724190768</v>
      </c>
      <c r="I39" s="4">
        <v>5534</v>
      </c>
      <c r="J39" s="31">
        <v>6720</v>
      </c>
      <c r="K39" s="61">
        <f t="shared" si="0"/>
        <v>3.206798245614035</v>
      </c>
      <c r="L39" s="34">
        <f t="shared" si="1"/>
        <v>4.329177631578948</v>
      </c>
      <c r="M39" s="4">
        <v>4.69</v>
      </c>
      <c r="N39" s="37">
        <v>9</v>
      </c>
    </row>
    <row r="40" spans="1:14" ht="15.75">
      <c r="A40" s="15">
        <v>34</v>
      </c>
      <c r="B40" s="22" t="s">
        <v>36</v>
      </c>
      <c r="C40" s="3">
        <v>11629</v>
      </c>
      <c r="D40" s="4">
        <f>C40/C45*100</f>
        <v>1.9143867920645712</v>
      </c>
      <c r="E40" s="4">
        <v>3058</v>
      </c>
      <c r="F40" s="55">
        <v>6720</v>
      </c>
      <c r="G40" s="3">
        <v>10534</v>
      </c>
      <c r="H40" s="4">
        <f>G40/G45*100</f>
        <v>1.5762665198237886</v>
      </c>
      <c r="I40" s="4">
        <v>4744</v>
      </c>
      <c r="J40" s="31">
        <v>6720</v>
      </c>
      <c r="K40" s="61">
        <f t="shared" si="0"/>
        <v>2.5502192982456138</v>
      </c>
      <c r="L40" s="34">
        <f t="shared" si="1"/>
        <v>3.4427960526315786</v>
      </c>
      <c r="M40" s="4">
        <v>2.9</v>
      </c>
      <c r="N40" s="37">
        <v>7</v>
      </c>
    </row>
    <row r="41" spans="1:14" ht="15.75">
      <c r="A41" s="15">
        <v>35</v>
      </c>
      <c r="B41" s="22" t="s">
        <v>37</v>
      </c>
      <c r="C41" s="3">
        <v>0</v>
      </c>
      <c r="D41" s="4">
        <v>0</v>
      </c>
      <c r="E41" s="4">
        <v>0</v>
      </c>
      <c r="F41" s="55">
        <v>6720</v>
      </c>
      <c r="G41" s="3">
        <v>0</v>
      </c>
      <c r="H41" s="4">
        <f>G41/G45*100</f>
        <v>0</v>
      </c>
      <c r="I41" s="4"/>
      <c r="J41" s="31">
        <v>6720</v>
      </c>
      <c r="K41" s="61">
        <f t="shared" si="0"/>
        <v>0</v>
      </c>
      <c r="L41" s="34">
        <f t="shared" si="1"/>
        <v>0</v>
      </c>
      <c r="M41" s="4"/>
      <c r="N41" s="37"/>
    </row>
    <row r="42" spans="1:14" ht="15.75">
      <c r="A42" s="15">
        <v>36</v>
      </c>
      <c r="B42" s="22" t="s">
        <v>38</v>
      </c>
      <c r="C42" s="3">
        <v>0</v>
      </c>
      <c r="D42" s="4">
        <v>0</v>
      </c>
      <c r="E42" s="4">
        <v>0</v>
      </c>
      <c r="F42" s="55">
        <v>6720</v>
      </c>
      <c r="G42" s="3">
        <v>1147</v>
      </c>
      <c r="H42" s="4">
        <f>G42/G45*100</f>
        <v>0.1716325895422333</v>
      </c>
      <c r="I42" s="4">
        <v>690</v>
      </c>
      <c r="J42" s="31">
        <v>6720</v>
      </c>
      <c r="K42" s="61">
        <f t="shared" si="0"/>
        <v>0</v>
      </c>
      <c r="L42" s="34">
        <f t="shared" si="1"/>
        <v>0</v>
      </c>
      <c r="M42" s="4">
        <v>0.63</v>
      </c>
      <c r="N42" s="37">
        <v>4</v>
      </c>
    </row>
    <row r="43" spans="1:14" ht="15.75">
      <c r="A43" s="15">
        <v>37</v>
      </c>
      <c r="B43" s="22" t="s">
        <v>39</v>
      </c>
      <c r="C43" s="3">
        <v>0</v>
      </c>
      <c r="D43" s="4">
        <v>0</v>
      </c>
      <c r="E43" s="4">
        <v>0</v>
      </c>
      <c r="F43" s="55">
        <v>6720</v>
      </c>
      <c r="G43" s="3"/>
      <c r="H43" s="4">
        <f>G43/G45*100</f>
        <v>0</v>
      </c>
      <c r="I43" s="4"/>
      <c r="J43" s="31">
        <v>6720</v>
      </c>
      <c r="K43" s="61">
        <f t="shared" si="0"/>
        <v>0</v>
      </c>
      <c r="L43" s="34">
        <f t="shared" si="1"/>
        <v>0</v>
      </c>
      <c r="M43" s="38"/>
      <c r="N43" s="39"/>
    </row>
    <row r="44" spans="1:14" ht="16.5" thickBot="1">
      <c r="A44" s="15">
        <v>38</v>
      </c>
      <c r="B44" s="26" t="s">
        <v>44</v>
      </c>
      <c r="C44" s="49">
        <v>16609</v>
      </c>
      <c r="D44" s="50">
        <f>C44/C45*100</f>
        <v>2.734203304617806</v>
      </c>
      <c r="E44" s="50">
        <v>16929</v>
      </c>
      <c r="F44" s="55">
        <v>6720</v>
      </c>
      <c r="G44" s="57">
        <v>10530</v>
      </c>
      <c r="H44" s="58">
        <f>G44/G45*100</f>
        <v>1.5756679754836238</v>
      </c>
      <c r="I44" s="58">
        <v>11028</v>
      </c>
      <c r="J44" s="59">
        <v>6720</v>
      </c>
      <c r="K44" s="63">
        <f t="shared" si="0"/>
        <v>3.642324561403509</v>
      </c>
      <c r="L44" s="51">
        <f t="shared" si="1"/>
        <v>4.917138157894738</v>
      </c>
      <c r="M44" s="52">
        <v>15.71</v>
      </c>
      <c r="N44" s="53">
        <v>19</v>
      </c>
    </row>
    <row r="45" spans="1:14" s="16" customFormat="1" ht="13.5" thickBot="1">
      <c r="A45" s="45"/>
      <c r="B45" s="46" t="s">
        <v>2</v>
      </c>
      <c r="C45" s="47">
        <f>SUM(C7:C44)</f>
        <v>607453</v>
      </c>
      <c r="D45" s="47">
        <f aca="true" t="shared" si="2" ref="D45:L45">SUM(D7:D44)</f>
        <v>99.42777465910942</v>
      </c>
      <c r="E45" s="47">
        <f t="shared" si="2"/>
        <v>168903</v>
      </c>
      <c r="F45" s="47">
        <f t="shared" si="2"/>
        <v>238560</v>
      </c>
      <c r="G45" s="56">
        <f>SUM(G7:G44)</f>
        <v>668288</v>
      </c>
      <c r="H45" s="56">
        <f t="shared" si="2"/>
        <v>99.99999999999999</v>
      </c>
      <c r="I45" s="56">
        <f t="shared" si="2"/>
        <v>219225</v>
      </c>
      <c r="J45" s="56">
        <f t="shared" si="2"/>
        <v>238560</v>
      </c>
      <c r="K45" s="47">
        <f t="shared" si="2"/>
        <v>133.21337719298248</v>
      </c>
      <c r="L45" s="47">
        <f t="shared" si="2"/>
        <v>179.8380592105263</v>
      </c>
      <c r="M45" s="47">
        <f>SUM(M7:M44)</f>
        <v>212.19</v>
      </c>
      <c r="N45" s="64">
        <f>SUM(N7:N44)</f>
        <v>413</v>
      </c>
    </row>
    <row r="46" spans="2:7" ht="15.75">
      <c r="B46" s="1"/>
      <c r="G46" s="40"/>
    </row>
    <row r="47" spans="2:9" ht="95.25" customHeight="1">
      <c r="B47" s="23" t="s">
        <v>41</v>
      </c>
      <c r="C47" s="41" t="s">
        <v>42</v>
      </c>
      <c r="D47" s="41" t="s">
        <v>43</v>
      </c>
      <c r="I47" s="42"/>
    </row>
    <row r="48" spans="2:9" ht="12.75">
      <c r="B48" s="13">
        <v>2021</v>
      </c>
      <c r="C48" s="5">
        <v>36311000</v>
      </c>
      <c r="D48" s="5">
        <v>3199000</v>
      </c>
      <c r="I48" s="43"/>
    </row>
    <row r="49" spans="2:9" ht="12.75">
      <c r="B49" s="13">
        <v>2022</v>
      </c>
      <c r="C49" s="5">
        <v>44918000</v>
      </c>
      <c r="D49" s="5">
        <v>3520000</v>
      </c>
      <c r="I49" s="44"/>
    </row>
  </sheetData>
  <sheetProtection/>
  <printOptions/>
  <pageMargins left="0.1968503937007874" right="0.15748031496062992" top="0" bottom="0" header="0.11811023622047245" footer="0.1181102362204724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 Iuga</dc:creator>
  <cp:keywords/>
  <dc:description/>
  <cp:lastModifiedBy>Alla Iuga</cp:lastModifiedBy>
  <cp:lastPrinted>2022-04-29T12:25:48Z</cp:lastPrinted>
  <dcterms:created xsi:type="dcterms:W3CDTF">2013-04-13T08:04:27Z</dcterms:created>
  <dcterms:modified xsi:type="dcterms:W3CDTF">2022-04-29T12:26:02Z</dcterms:modified>
  <cp:category/>
  <cp:version/>
  <cp:contentType/>
  <cp:contentStatus/>
</cp:coreProperties>
</file>